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chris.james\Downloads\"/>
    </mc:Choice>
  </mc:AlternateContent>
  <xr:revisionPtr revIDLastSave="0" documentId="8_{16BBBBFF-C3BA-4EE8-9E44-7F9C5900462F}" xr6:coauthVersionLast="47" xr6:coauthVersionMax="47" xr10:uidLastSave="{00000000-0000-0000-0000-000000000000}"/>
  <bookViews>
    <workbookView xWindow="-110" yWindow="-110" windowWidth="19420" windowHeight="10420" xr2:uid="{3C52088C-1707-481F-994F-B1471EACECF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53" i="1"/>
  <c r="H52" i="1"/>
  <c r="H33" i="1"/>
  <c r="H32" i="1"/>
  <c r="H27" i="1"/>
  <c r="H26" i="1"/>
  <c r="H25" i="1"/>
  <c r="H22" i="1"/>
  <c r="H19" i="1"/>
  <c r="H18" i="1"/>
  <c r="H16" i="1"/>
  <c r="H15" i="1"/>
  <c r="H14" i="1"/>
  <c r="H11" i="1"/>
  <c r="H8" i="1"/>
  <c r="H7" i="1"/>
  <c r="I5" i="1"/>
</calcChain>
</file>

<file path=xl/sharedStrings.xml><?xml version="1.0" encoding="utf-8"?>
<sst xmlns="http://schemas.openxmlformats.org/spreadsheetml/2006/main" count="480" uniqueCount="98">
  <si>
    <t>Job title</t>
  </si>
  <si>
    <t>Grade</t>
  </si>
  <si>
    <t>Department</t>
  </si>
  <si>
    <t>Permanent or temporary</t>
  </si>
  <si>
    <t>Contact details</t>
  </si>
  <si>
    <t>Salary in £5,000 brackets</t>
  </si>
  <si>
    <t>Salary ceiling (maximum salary for grade)</t>
  </si>
  <si>
    <t>Budget held</t>
  </si>
  <si>
    <t>Number of staff</t>
  </si>
  <si>
    <t>Bonuses</t>
  </si>
  <si>
    <t>Benefits in kind</t>
  </si>
  <si>
    <t>Chief Executive</t>
  </si>
  <si>
    <t>CEX</t>
  </si>
  <si>
    <t>Chief Executives</t>
  </si>
  <si>
    <t>Permanent</t>
  </si>
  <si>
    <t>scdc@scambs.gov.uk</t>
  </si>
  <si>
    <t>£140,000 - £145,000</t>
  </si>
  <si>
    <t>Eye tests, one professional fee paid and cycle scheme</t>
  </si>
  <si>
    <t>Chief Operating Officer</t>
  </si>
  <si>
    <t>Executive Director</t>
  </si>
  <si>
    <t>£115,000 - £120,000</t>
  </si>
  <si>
    <t>Joint Director for Planning and Economic Development</t>
  </si>
  <si>
    <t>Greater Cambridge Shared Planning Service</t>
  </si>
  <si>
    <t>Head of Climate, Environment &amp; Waste</t>
  </si>
  <si>
    <t>Grade 11</t>
  </si>
  <si>
    <t>Shared Waste and Environment</t>
  </si>
  <si>
    <t>£95,000 - £100,000</t>
  </si>
  <si>
    <t>Deputy Director of Planning</t>
  </si>
  <si>
    <t>£90,000 - £95,000</t>
  </si>
  <si>
    <t>Head of Transformation, People &amp; Corporate Services</t>
  </si>
  <si>
    <t>Transformation</t>
  </si>
  <si>
    <t>Head of Finance</t>
  </si>
  <si>
    <t>Grade 10</t>
  </si>
  <si>
    <t>Finance</t>
  </si>
  <si>
    <t>£80,000 - £85,000</t>
  </si>
  <si>
    <t>Head of Housing</t>
  </si>
  <si>
    <t>Housing</t>
  </si>
  <si>
    <t>Waste Operations Manager</t>
  </si>
  <si>
    <t>£75,000 - £80,000</t>
  </si>
  <si>
    <t>Chief Accountant</t>
  </si>
  <si>
    <t>Grade 09</t>
  </si>
  <si>
    <t>£70,000 - £75,000</t>
  </si>
  <si>
    <t>Head Of Ermine Street Housing</t>
  </si>
  <si>
    <t>Built + Natural Environment Manager</t>
  </si>
  <si>
    <t>Communications and Communities Service Manager</t>
  </si>
  <si>
    <t>Service Manager - Acquisition + Development</t>
  </si>
  <si>
    <t>£65,000 - £70,000</t>
  </si>
  <si>
    <t>Delivery Manager</t>
  </si>
  <si>
    <t>Strategic Planning Manager</t>
  </si>
  <si>
    <t>Corporate Programme Manager</t>
  </si>
  <si>
    <t>Procurement Officer</t>
  </si>
  <si>
    <t>Strategic Sites Manager</t>
  </si>
  <si>
    <t>Planning Policy Manager</t>
  </si>
  <si>
    <t>People &amp; HR Service Manager</t>
  </si>
  <si>
    <t>£60,000 - £65,000</t>
  </si>
  <si>
    <t>Service Manager (Licensing + Commercial)</t>
  </si>
  <si>
    <t>Grade 08</t>
  </si>
  <si>
    <t>Revenues and Benefits Service Manager</t>
  </si>
  <si>
    <t>Service Manager - Housing Strategy</t>
  </si>
  <si>
    <t>Service Manager - Tenancy &amp; Estates</t>
  </si>
  <si>
    <t>Service Manager (People Protection Planning)</t>
  </si>
  <si>
    <t>Elections and Democratic Services Manager</t>
  </si>
  <si>
    <t>Waste Policy, Change and Innovations Manager</t>
  </si>
  <si>
    <t>Principal Operations Manager (Environment)</t>
  </si>
  <si>
    <t>Service Manager - Housing Assets</t>
  </si>
  <si>
    <t>£55,000 - £60,000</t>
  </si>
  <si>
    <t>Facilities Management Service Delivery Manger</t>
  </si>
  <si>
    <t>Strategic Climate Change and Sustainability Manager</t>
  </si>
  <si>
    <t>Senior Finance Business Partner</t>
  </si>
  <si>
    <t>Operations and Asset Manager</t>
  </si>
  <si>
    <t>Principal Environment Officer</t>
  </si>
  <si>
    <t>Grade 07</t>
  </si>
  <si>
    <t>£50,000 - £55,000</t>
  </si>
  <si>
    <t>Principal Licensing Officer</t>
  </si>
  <si>
    <t>Housing Advice and Homelessness Manager</t>
  </si>
  <si>
    <t>Operations Manager</t>
  </si>
  <si>
    <t>Built Environment Team Leader</t>
  </si>
  <si>
    <t>Historic Environment Team Leader</t>
  </si>
  <si>
    <t>Natural Environment Team Leader</t>
  </si>
  <si>
    <t>Area Development Manager (East)</t>
  </si>
  <si>
    <t>Area Team Leader (West)</t>
  </si>
  <si>
    <t>Planning Compliance Manager</t>
  </si>
  <si>
    <t>Principal Planner SS</t>
  </si>
  <si>
    <t>Strategic Sites Team Leader</t>
  </si>
  <si>
    <t>Commercial Waste Manager</t>
  </si>
  <si>
    <t>Communities Manager</t>
  </si>
  <si>
    <t>Growth Manager - Communities</t>
  </si>
  <si>
    <t>Programme Manager Delivery</t>
  </si>
  <si>
    <t>Senior Communications Officer</t>
  </si>
  <si>
    <t>Principal People Partner</t>
  </si>
  <si>
    <t>Senior Project Manager</t>
  </si>
  <si>
    <t>Asset + Compliance Manager</t>
  </si>
  <si>
    <t>Area 3 Planning Manager</t>
  </si>
  <si>
    <t>Strategic Sites Team Leader (NSIP/Major Infrastructure Delivery)</t>
  </si>
  <si>
    <t>Team Leader (Planning Policy and Strategic Planning)</t>
  </si>
  <si>
    <t>Principal Operations Manager (Waste)</t>
  </si>
  <si>
    <t>Housing Systems &amp; Innovations Team Leader</t>
  </si>
  <si>
    <t>Senior Policy + Performance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</si>
</sst>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;\-&quot;£&quot;#,##0"/>
    <numFmt numFmtId="165" formatCode="&quot;£&quot;#,##0;[Red]\-&quot;£&quot;#,##0"/>
    <numFmt numFmtId="166" formatCode="_-&quot;£&quot;* #,##0.00_-;\-&quot;£&quot;* #,##0.00_-;_-&quot;£&quot;* &quot;-&quot;??_-;_-@_-"/>
    <numFmt numFmtId="167" formatCode="&quot;£&quot;#,##0.00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4" fillId="0" borderId="0" xfId="3" applyFont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166" fontId="3" fillId="0" borderId="0" xfId="1" applyFont="1" applyAlignment="1">
      <alignment horizontal="left" vertical="center"/>
    </xf>
    <xf numFmtId="0" fontId="3" fillId="0" borderId="0" xfId="3" applyAlignment="1">
      <alignment horizontal="left" vertical="center"/>
    </xf>
    <xf numFmtId="0" fontId="3" fillId="0" borderId="0" xfId="4" applyAlignment="1">
      <alignment horizontal="left" vertical="center"/>
    </xf>
    <xf numFmtId="0" fontId="3" fillId="0" borderId="0" xfId="5" applyFont="1" applyAlignment="1">
      <alignment horizontal="left" vertical="center"/>
    </xf>
    <xf numFmtId="166" fontId="3" fillId="0" borderId="0" xfId="1" applyFont="1" applyFill="1" applyAlignment="1">
      <alignment horizontal="left" vertical="center"/>
    </xf>
    <xf numFmtId="0" fontId="3" fillId="0" borderId="0" xfId="6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7" fontId="3" fillId="0" borderId="0" xfId="3" applyNumberFormat="1" applyAlignment="1">
      <alignment horizontal="left" vertical="center"/>
    </xf>
    <xf numFmtId="164" fontId="3" fillId="0" borderId="0" xfId="3" applyNumberFormat="1" applyAlignment="1">
      <alignment vertical="center"/>
    </xf>
    <xf numFmtId="0" fontId="3" fillId="0" borderId="0" xfId="3" applyAlignment="1">
      <alignment horizontal="center" vertical="center"/>
    </xf>
    <xf numFmtId="165" fontId="3" fillId="0" borderId="0" xfId="0" applyNumberFormat="1" applyFont="1" applyAlignment="1">
      <alignment horizontal="left" vertical="center"/>
    </xf>
  </cellXfs>
  <cellStyles count="7">
    <cellStyle name="Currency" xfId="1" builtinId="4"/>
    <cellStyle name="Hyperlink" xfId="2" builtinId="8"/>
    <cellStyle name="Normal" xfId="0" builtinId="0"/>
    <cellStyle name="Normal 2" xfId="6" xr:uid="{317C94B7-2B40-400D-AA15-C83282DDE81F}"/>
    <cellStyle name="Normal 3" xfId="3" xr:uid="{ABBB8388-0C2A-4543-8AEC-3ABF0D77CA1A}"/>
    <cellStyle name="Normal 4 2" xfId="4" xr:uid="{71BF2B20-47F2-45FA-A210-114FEC66E98B}"/>
    <cellStyle name="Normal 6" xfId="5" xr:uid="{A33DB9A7-6633-4096-AE9F-9FC4D8ADAE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cdc@scambs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6F474-0283-442C-A34A-12BA47F09D75}">
  <dimension ref="A1:K68"/>
  <sheetViews>
    <sheetView tabSelected="1" zoomScale="85" zoomScaleNormal="85" workbookViewId="0">
      <selection activeCell="C17" sqref="C17"/>
    </sheetView>
  </sheetViews>
  <sheetFormatPr defaultColWidth="9.140625" defaultRowHeight="12.6"/>
  <cols>
    <col min="1" max="1" width="43.28515625" style="6" customWidth="1"/>
    <col min="2" max="2" width="18.5703125" style="6" bestFit="1" customWidth="1"/>
    <col min="3" max="3" width="39.7109375" style="6" customWidth="1"/>
    <col min="4" max="4" width="14.5703125" style="6" customWidth="1"/>
    <col min="5" max="5" width="22.140625" style="6" bestFit="1" customWidth="1"/>
    <col min="6" max="6" width="21" style="6" bestFit="1" customWidth="1"/>
    <col min="7" max="7" width="15.85546875" style="6" bestFit="1" customWidth="1"/>
    <col min="8" max="8" width="17.5703125" style="6" bestFit="1" customWidth="1"/>
    <col min="9" max="9" width="10.42578125" style="6" customWidth="1"/>
    <col min="10" max="10" width="11.7109375" style="6" customWidth="1"/>
    <col min="11" max="11" width="47.28515625" style="6" bestFit="1" customWidth="1"/>
    <col min="12" max="16384" width="9.140625" style="6"/>
  </cols>
  <sheetData>
    <row r="1" spans="1:11" s="1" customFormat="1" ht="3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95">
      <c r="A2" s="2" t="s">
        <v>11</v>
      </c>
      <c r="B2" s="3" t="s">
        <v>12</v>
      </c>
      <c r="C2" s="3" t="s">
        <v>13</v>
      </c>
      <c r="D2" s="3" t="s">
        <v>14</v>
      </c>
      <c r="E2" s="4" t="s">
        <v>15</v>
      </c>
      <c r="F2" s="3" t="s">
        <v>16</v>
      </c>
      <c r="G2" s="12">
        <v>141170</v>
      </c>
      <c r="H2" s="13">
        <v>952220</v>
      </c>
      <c r="I2" s="14">
        <v>7</v>
      </c>
      <c r="J2" s="5">
        <v>0</v>
      </c>
      <c r="K2" s="6" t="s">
        <v>17</v>
      </c>
    </row>
    <row r="3" spans="1:11" ht="12.95">
      <c r="A3" s="2" t="s">
        <v>18</v>
      </c>
      <c r="B3" s="3" t="s">
        <v>19</v>
      </c>
      <c r="C3" s="3" t="s">
        <v>13</v>
      </c>
      <c r="D3" s="3" t="s">
        <v>14</v>
      </c>
      <c r="E3" s="4" t="s">
        <v>15</v>
      </c>
      <c r="F3" s="15" t="s">
        <v>20</v>
      </c>
      <c r="G3" s="12">
        <v>118359</v>
      </c>
      <c r="H3" s="13">
        <v>65500</v>
      </c>
      <c r="I3" s="14">
        <v>7</v>
      </c>
      <c r="J3" s="5">
        <v>0</v>
      </c>
      <c r="K3" s="6" t="s">
        <v>17</v>
      </c>
    </row>
    <row r="4" spans="1:11" ht="12.95">
      <c r="A4" s="2" t="s">
        <v>21</v>
      </c>
      <c r="B4" s="7" t="s">
        <v>19</v>
      </c>
      <c r="C4" s="8" t="s">
        <v>22</v>
      </c>
      <c r="D4" s="8" t="s">
        <v>14</v>
      </c>
      <c r="E4" s="4" t="s">
        <v>15</v>
      </c>
      <c r="F4" s="15" t="s">
        <v>20</v>
      </c>
      <c r="G4" s="12">
        <v>118359</v>
      </c>
      <c r="H4" s="13">
        <v>0</v>
      </c>
      <c r="I4" s="14">
        <v>1</v>
      </c>
      <c r="J4" s="9">
        <v>0</v>
      </c>
      <c r="K4" s="6" t="s">
        <v>17</v>
      </c>
    </row>
    <row r="5" spans="1:11" ht="12.95">
      <c r="A5" s="2" t="s">
        <v>23</v>
      </c>
      <c r="B5" s="3" t="s">
        <v>24</v>
      </c>
      <c r="C5" s="3" t="s">
        <v>25</v>
      </c>
      <c r="D5" s="3" t="s">
        <v>14</v>
      </c>
      <c r="E5" s="4" t="s">
        <v>15</v>
      </c>
      <c r="F5" s="3" t="s">
        <v>26</v>
      </c>
      <c r="G5" s="12">
        <v>96870</v>
      </c>
      <c r="H5" s="13">
        <v>0</v>
      </c>
      <c r="I5" s="14">
        <f>1+1+1+1+1</f>
        <v>5</v>
      </c>
      <c r="J5" s="9">
        <v>0</v>
      </c>
      <c r="K5" s="6" t="s">
        <v>17</v>
      </c>
    </row>
    <row r="6" spans="1:11" ht="12.95">
      <c r="A6" s="2" t="s">
        <v>27</v>
      </c>
      <c r="B6" s="3" t="s">
        <v>24</v>
      </c>
      <c r="C6" s="8" t="s">
        <v>22</v>
      </c>
      <c r="D6" s="11" t="s">
        <v>14</v>
      </c>
      <c r="E6" s="4" t="s">
        <v>15</v>
      </c>
      <c r="F6" s="3" t="s">
        <v>28</v>
      </c>
      <c r="G6" s="12">
        <v>96870</v>
      </c>
      <c r="H6" s="13">
        <v>0</v>
      </c>
      <c r="I6" s="14">
        <v>7</v>
      </c>
      <c r="J6" s="9">
        <v>0</v>
      </c>
      <c r="K6" s="6" t="s">
        <v>17</v>
      </c>
    </row>
    <row r="7" spans="1:11" ht="12.95">
      <c r="A7" s="2" t="s">
        <v>29</v>
      </c>
      <c r="B7" s="10" t="s">
        <v>24</v>
      </c>
      <c r="C7" s="10" t="s">
        <v>30</v>
      </c>
      <c r="D7" s="10" t="s">
        <v>14</v>
      </c>
      <c r="E7" s="4" t="s">
        <v>15</v>
      </c>
      <c r="F7" s="3" t="s">
        <v>28</v>
      </c>
      <c r="G7" s="12">
        <v>96870</v>
      </c>
      <c r="H7" s="13">
        <f>1076140+2450+1454450+100000+81700+161860+71000+42000+100+895440-14780+200+100+100000+100000+1000+500+1200+750+750+15000+215000+37000+15000+30000</f>
        <v>4386860</v>
      </c>
      <c r="I7" s="14">
        <v>4</v>
      </c>
      <c r="J7" s="9">
        <v>0</v>
      </c>
      <c r="K7" s="6" t="s">
        <v>17</v>
      </c>
    </row>
    <row r="8" spans="1:11" ht="12.95">
      <c r="A8" s="2" t="s">
        <v>31</v>
      </c>
      <c r="B8" s="3" t="s">
        <v>32</v>
      </c>
      <c r="C8" s="3" t="s">
        <v>33</v>
      </c>
      <c r="D8" s="3" t="s">
        <v>14</v>
      </c>
      <c r="E8" s="4" t="s">
        <v>15</v>
      </c>
      <c r="F8" s="10" t="s">
        <v>34</v>
      </c>
      <c r="G8" s="12">
        <v>81834</v>
      </c>
      <c r="H8" s="13">
        <f>8500+175720+41750+83500+6594000+154060+500+559710+500+55000</f>
        <v>7673240</v>
      </c>
      <c r="I8" s="14">
        <v>5</v>
      </c>
      <c r="J8" s="9">
        <v>0</v>
      </c>
      <c r="K8" s="6" t="s">
        <v>17</v>
      </c>
    </row>
    <row r="9" spans="1:11" ht="12.95">
      <c r="A9" s="2" t="s">
        <v>35</v>
      </c>
      <c r="B9" s="3" t="s">
        <v>32</v>
      </c>
      <c r="C9" s="3" t="s">
        <v>36</v>
      </c>
      <c r="D9" s="3" t="s">
        <v>14</v>
      </c>
      <c r="E9" s="4" t="s">
        <v>15</v>
      </c>
      <c r="F9" s="10" t="s">
        <v>34</v>
      </c>
      <c r="G9" s="12">
        <v>81834</v>
      </c>
      <c r="H9" s="13">
        <v>0</v>
      </c>
      <c r="I9" s="14">
        <v>7</v>
      </c>
      <c r="J9" s="9">
        <v>0</v>
      </c>
      <c r="K9" s="6" t="s">
        <v>17</v>
      </c>
    </row>
    <row r="10" spans="1:11" ht="12.95">
      <c r="A10" s="2" t="s">
        <v>37</v>
      </c>
      <c r="B10" s="3" t="s">
        <v>32</v>
      </c>
      <c r="C10" s="3" t="s">
        <v>25</v>
      </c>
      <c r="D10" s="3" t="s">
        <v>14</v>
      </c>
      <c r="E10" s="4" t="s">
        <v>15</v>
      </c>
      <c r="F10" s="10" t="s">
        <v>38</v>
      </c>
      <c r="G10" s="12">
        <v>81834</v>
      </c>
      <c r="H10" s="13">
        <v>12709760</v>
      </c>
      <c r="I10" s="14">
        <v>3</v>
      </c>
      <c r="J10" s="9">
        <v>0</v>
      </c>
      <c r="K10" s="6" t="s">
        <v>17</v>
      </c>
    </row>
    <row r="11" spans="1:11" ht="12.95">
      <c r="A11" s="2" t="s">
        <v>39</v>
      </c>
      <c r="B11" s="10" t="s">
        <v>40</v>
      </c>
      <c r="C11" s="10" t="s">
        <v>33</v>
      </c>
      <c r="D11" s="10" t="s">
        <v>14</v>
      </c>
      <c r="E11" s="4" t="s">
        <v>15</v>
      </c>
      <c r="F11" s="10" t="s">
        <v>41</v>
      </c>
      <c r="G11" s="12">
        <v>70140</v>
      </c>
      <c r="H11" s="13">
        <f>3310+1343350+5000+540000-19710+500+3000+200+300+46000+32120+250+40000+10000</f>
        <v>2004320</v>
      </c>
      <c r="I11" s="14">
        <v>4</v>
      </c>
      <c r="J11" s="9">
        <v>0</v>
      </c>
      <c r="K11" s="6" t="s">
        <v>17</v>
      </c>
    </row>
    <row r="12" spans="1:11" ht="12.95">
      <c r="A12" s="2" t="s">
        <v>42</v>
      </c>
      <c r="B12" s="7" t="s">
        <v>40</v>
      </c>
      <c r="C12" s="8" t="s">
        <v>36</v>
      </c>
      <c r="D12" s="8" t="s">
        <v>14</v>
      </c>
      <c r="E12" s="4" t="s">
        <v>15</v>
      </c>
      <c r="F12" s="10" t="s">
        <v>41</v>
      </c>
      <c r="G12" s="12">
        <v>70140</v>
      </c>
      <c r="H12" s="13">
        <v>0</v>
      </c>
      <c r="I12" s="14">
        <v>1</v>
      </c>
      <c r="J12" s="9">
        <v>0</v>
      </c>
      <c r="K12" s="6" t="s">
        <v>17</v>
      </c>
    </row>
    <row r="13" spans="1:11" ht="12.95">
      <c r="A13" s="2" t="s">
        <v>43</v>
      </c>
      <c r="B13" s="3" t="s">
        <v>40</v>
      </c>
      <c r="C13" s="3" t="s">
        <v>22</v>
      </c>
      <c r="D13" s="3" t="s">
        <v>14</v>
      </c>
      <c r="E13" s="4" t="s">
        <v>15</v>
      </c>
      <c r="F13" s="10" t="s">
        <v>41</v>
      </c>
      <c r="G13" s="12">
        <v>70140</v>
      </c>
      <c r="H13" s="13">
        <v>31610</v>
      </c>
      <c r="I13" s="14">
        <v>3</v>
      </c>
      <c r="J13" s="9">
        <v>0</v>
      </c>
      <c r="K13" s="6" t="s">
        <v>17</v>
      </c>
    </row>
    <row r="14" spans="1:11" ht="12.95">
      <c r="A14" s="2" t="s">
        <v>44</v>
      </c>
      <c r="B14" s="3" t="s">
        <v>40</v>
      </c>
      <c r="C14" s="10" t="s">
        <v>30</v>
      </c>
      <c r="D14" s="3" t="s">
        <v>14</v>
      </c>
      <c r="E14" s="4" t="s">
        <v>15</v>
      </c>
      <c r="F14" s="10" t="s">
        <v>41</v>
      </c>
      <c r="G14" s="12">
        <v>70140</v>
      </c>
      <c r="H14" s="13">
        <f>81920+512270+690000+1587010+215810+822520</f>
        <v>3909530</v>
      </c>
      <c r="I14" s="14">
        <v>5</v>
      </c>
      <c r="J14" s="9">
        <v>0</v>
      </c>
      <c r="K14" s="6" t="s">
        <v>17</v>
      </c>
    </row>
    <row r="15" spans="1:11" ht="12.95">
      <c r="A15" s="2" t="s">
        <v>45</v>
      </c>
      <c r="B15" s="3" t="s">
        <v>40</v>
      </c>
      <c r="C15" s="3" t="s">
        <v>36</v>
      </c>
      <c r="D15" s="3" t="s">
        <v>14</v>
      </c>
      <c r="E15" s="4" t="s">
        <v>15</v>
      </c>
      <c r="F15" s="10" t="s">
        <v>46</v>
      </c>
      <c r="G15" s="12">
        <v>70140</v>
      </c>
      <c r="H15" s="13">
        <f>34000+45282000+2225000</f>
        <v>47541000</v>
      </c>
      <c r="I15" s="14">
        <v>8</v>
      </c>
      <c r="J15" s="9">
        <v>0</v>
      </c>
      <c r="K15" s="6" t="s">
        <v>17</v>
      </c>
    </row>
    <row r="16" spans="1:11" ht="12.95">
      <c r="A16" s="2" t="s">
        <v>47</v>
      </c>
      <c r="B16" s="3" t="s">
        <v>40</v>
      </c>
      <c r="C16" s="3" t="s">
        <v>22</v>
      </c>
      <c r="D16" s="3" t="s">
        <v>14</v>
      </c>
      <c r="E16" s="4" t="s">
        <v>15</v>
      </c>
      <c r="F16" s="10" t="s">
        <v>46</v>
      </c>
      <c r="G16" s="12">
        <v>70140</v>
      </c>
      <c r="H16" s="13">
        <f>2800400+69890</f>
        <v>2870290</v>
      </c>
      <c r="I16" s="14">
        <v>3</v>
      </c>
      <c r="J16" s="9">
        <v>0</v>
      </c>
      <c r="K16" s="6" t="s">
        <v>17</v>
      </c>
    </row>
    <row r="17" spans="1:11" ht="12.95">
      <c r="A17" s="2" t="s">
        <v>48</v>
      </c>
      <c r="B17" s="3" t="s">
        <v>40</v>
      </c>
      <c r="C17" s="3" t="s">
        <v>22</v>
      </c>
      <c r="D17" s="3" t="s">
        <v>14</v>
      </c>
      <c r="E17" s="4" t="s">
        <v>15</v>
      </c>
      <c r="F17" s="10" t="s">
        <v>46</v>
      </c>
      <c r="G17" s="12">
        <v>70140</v>
      </c>
      <c r="H17" s="13">
        <v>0</v>
      </c>
      <c r="I17" s="14">
        <v>4</v>
      </c>
      <c r="J17" s="9">
        <v>0</v>
      </c>
      <c r="K17" s="6" t="s">
        <v>17</v>
      </c>
    </row>
    <row r="18" spans="1:11" ht="12.95">
      <c r="A18" s="2" t="s">
        <v>49</v>
      </c>
      <c r="B18" s="3" t="s">
        <v>40</v>
      </c>
      <c r="C18" s="3" t="s">
        <v>30</v>
      </c>
      <c r="D18" s="3" t="s">
        <v>14</v>
      </c>
      <c r="E18" s="4" t="s">
        <v>15</v>
      </c>
      <c r="F18" s="10" t="s">
        <v>46</v>
      </c>
      <c r="G18" s="12">
        <v>70140</v>
      </c>
      <c r="H18" s="13">
        <f>230710+4250+259550+258950</f>
        <v>753460</v>
      </c>
      <c r="I18" s="14">
        <v>6</v>
      </c>
      <c r="J18" s="9">
        <v>0</v>
      </c>
      <c r="K18" s="6" t="s">
        <v>17</v>
      </c>
    </row>
    <row r="19" spans="1:11" ht="12.95">
      <c r="A19" s="2" t="s">
        <v>50</v>
      </c>
      <c r="B19" s="3" t="s">
        <v>40</v>
      </c>
      <c r="C19" s="3" t="s">
        <v>33</v>
      </c>
      <c r="D19" s="3" t="s">
        <v>14</v>
      </c>
      <c r="E19" s="4" t="s">
        <v>15</v>
      </c>
      <c r="F19" s="10" t="s">
        <v>46</v>
      </c>
      <c r="G19" s="12">
        <v>70140</v>
      </c>
      <c r="H19" s="13">
        <f>158110-1970+1150+50+3000+230+5950+92560-1970</f>
        <v>257110</v>
      </c>
      <c r="I19" s="14">
        <v>4</v>
      </c>
      <c r="J19" s="9">
        <v>0</v>
      </c>
      <c r="K19" s="6" t="s">
        <v>17</v>
      </c>
    </row>
    <row r="20" spans="1:11" ht="12.95">
      <c r="A20" s="2" t="s">
        <v>47</v>
      </c>
      <c r="B20" s="3" t="s">
        <v>40</v>
      </c>
      <c r="C20" s="10" t="s">
        <v>22</v>
      </c>
      <c r="D20" s="3" t="s">
        <v>14</v>
      </c>
      <c r="E20" s="4" t="s">
        <v>15</v>
      </c>
      <c r="F20" s="10" t="s">
        <v>46</v>
      </c>
      <c r="G20" s="12">
        <v>70140</v>
      </c>
      <c r="H20" s="13">
        <v>415700</v>
      </c>
      <c r="I20" s="14">
        <v>3</v>
      </c>
      <c r="J20" s="9">
        <v>0</v>
      </c>
      <c r="K20" s="6" t="s">
        <v>17</v>
      </c>
    </row>
    <row r="21" spans="1:11" ht="12.95">
      <c r="A21" s="2" t="s">
        <v>51</v>
      </c>
      <c r="B21" s="3" t="s">
        <v>40</v>
      </c>
      <c r="C21" s="3" t="s">
        <v>22</v>
      </c>
      <c r="D21" s="3" t="s">
        <v>14</v>
      </c>
      <c r="E21" s="4" t="s">
        <v>15</v>
      </c>
      <c r="F21" s="10" t="s">
        <v>46</v>
      </c>
      <c r="G21" s="12">
        <v>70140</v>
      </c>
      <c r="H21" s="13">
        <v>527760</v>
      </c>
      <c r="I21" s="14">
        <v>8</v>
      </c>
      <c r="J21" s="9">
        <v>0</v>
      </c>
      <c r="K21" s="6" t="s">
        <v>17</v>
      </c>
    </row>
    <row r="22" spans="1:11" ht="12.95">
      <c r="A22" s="2" t="s">
        <v>52</v>
      </c>
      <c r="B22" s="3" t="s">
        <v>40</v>
      </c>
      <c r="C22" s="3" t="s">
        <v>22</v>
      </c>
      <c r="D22" s="3" t="s">
        <v>14</v>
      </c>
      <c r="E22" s="4" t="s">
        <v>15</v>
      </c>
      <c r="F22" s="10" t="s">
        <v>46</v>
      </c>
      <c r="G22" s="12">
        <v>70140</v>
      </c>
      <c r="H22" s="13">
        <f>1386970+210550-49000</f>
        <v>1548520</v>
      </c>
      <c r="I22" s="14">
        <v>2</v>
      </c>
      <c r="J22" s="9">
        <v>0</v>
      </c>
      <c r="K22" s="6" t="s">
        <v>17</v>
      </c>
    </row>
    <row r="23" spans="1:11" ht="12.95">
      <c r="A23" s="2" t="s">
        <v>53</v>
      </c>
      <c r="B23" s="3" t="s">
        <v>40</v>
      </c>
      <c r="C23" s="3" t="s">
        <v>30</v>
      </c>
      <c r="D23" s="3" t="s">
        <v>14</v>
      </c>
      <c r="E23" s="4" t="s">
        <v>15</v>
      </c>
      <c r="F23" s="3" t="s">
        <v>54</v>
      </c>
      <c r="G23" s="12">
        <v>70140</v>
      </c>
      <c r="H23" s="13">
        <v>1244990</v>
      </c>
      <c r="I23" s="14">
        <v>3</v>
      </c>
      <c r="J23" s="9">
        <v>0</v>
      </c>
      <c r="K23" s="6" t="s">
        <v>17</v>
      </c>
    </row>
    <row r="24" spans="1:11" ht="12.95">
      <c r="A24" s="2" t="s">
        <v>55</v>
      </c>
      <c r="B24" s="3" t="s">
        <v>56</v>
      </c>
      <c r="C24" s="3" t="s">
        <v>25</v>
      </c>
      <c r="D24" s="3" t="s">
        <v>14</v>
      </c>
      <c r="E24" s="4" t="s">
        <v>15</v>
      </c>
      <c r="F24" s="3" t="s">
        <v>54</v>
      </c>
      <c r="G24" s="12">
        <v>61788</v>
      </c>
      <c r="H24" s="13">
        <v>1789250</v>
      </c>
      <c r="I24" s="14">
        <v>3</v>
      </c>
      <c r="J24" s="9">
        <v>0</v>
      </c>
      <c r="K24" s="6" t="s">
        <v>17</v>
      </c>
    </row>
    <row r="25" spans="1:11" ht="12.95">
      <c r="A25" s="2" t="s">
        <v>57</v>
      </c>
      <c r="B25" s="3" t="s">
        <v>56</v>
      </c>
      <c r="C25" s="3" t="s">
        <v>33</v>
      </c>
      <c r="D25" s="3" t="s">
        <v>14</v>
      </c>
      <c r="E25" s="4" t="s">
        <v>15</v>
      </c>
      <c r="F25" s="3" t="s">
        <v>54</v>
      </c>
      <c r="G25" s="12">
        <v>61788</v>
      </c>
      <c r="H25" s="13">
        <f>231000+781460+254610+289640+591150+21100+140+361410+6453610+8728710+8254460+4521760+256000+150000+110000+110000+25970-990+7880+650+60360-990+3000+1000+320+4100</f>
        <v>31216350</v>
      </c>
      <c r="I25" s="14">
        <v>2</v>
      </c>
      <c r="J25" s="5">
        <v>0</v>
      </c>
      <c r="K25" s="6" t="s">
        <v>17</v>
      </c>
    </row>
    <row r="26" spans="1:11" ht="12.95">
      <c r="A26" s="2" t="s">
        <v>58</v>
      </c>
      <c r="B26" s="3" t="s">
        <v>56</v>
      </c>
      <c r="C26" s="3" t="s">
        <v>36</v>
      </c>
      <c r="D26" s="3" t="s">
        <v>14</v>
      </c>
      <c r="E26" s="4" t="s">
        <v>15</v>
      </c>
      <c r="F26" s="3" t="s">
        <v>54</v>
      </c>
      <c r="G26" s="12">
        <v>61788</v>
      </c>
      <c r="H26" s="13">
        <f>193000+880000+293000</f>
        <v>1366000</v>
      </c>
      <c r="I26" s="14">
        <v>7</v>
      </c>
      <c r="J26" s="5">
        <v>0</v>
      </c>
      <c r="K26" s="6" t="s">
        <v>17</v>
      </c>
    </row>
    <row r="27" spans="1:11" ht="12.95">
      <c r="A27" s="2" t="s">
        <v>59</v>
      </c>
      <c r="B27" s="3" t="s">
        <v>56</v>
      </c>
      <c r="C27" s="3" t="s">
        <v>36</v>
      </c>
      <c r="D27" s="3" t="s">
        <v>14</v>
      </c>
      <c r="E27" s="4" t="s">
        <v>15</v>
      </c>
      <c r="F27" s="3" t="s">
        <v>54</v>
      </c>
      <c r="G27" s="12">
        <v>61788</v>
      </c>
      <c r="H27" s="13">
        <f>1622000+6000+2030000+322000+442000+327000+150000+500000-335000</f>
        <v>5064000</v>
      </c>
      <c r="I27" s="14">
        <v>5</v>
      </c>
      <c r="J27" s="5">
        <v>0</v>
      </c>
      <c r="K27" s="6" t="s">
        <v>17</v>
      </c>
    </row>
    <row r="28" spans="1:11" ht="12.95">
      <c r="A28" s="2" t="s">
        <v>60</v>
      </c>
      <c r="B28" s="3" t="s">
        <v>56</v>
      </c>
      <c r="C28" s="3" t="s">
        <v>25</v>
      </c>
      <c r="D28" s="3" t="s">
        <v>14</v>
      </c>
      <c r="E28" s="4" t="s">
        <v>15</v>
      </c>
      <c r="F28" s="3" t="s">
        <v>54</v>
      </c>
      <c r="G28" s="12">
        <v>61788</v>
      </c>
      <c r="H28" s="13">
        <v>1084880</v>
      </c>
      <c r="I28" s="14">
        <v>2</v>
      </c>
      <c r="J28" s="5">
        <v>0</v>
      </c>
      <c r="K28" s="6" t="s">
        <v>17</v>
      </c>
    </row>
    <row r="29" spans="1:11" ht="12.95">
      <c r="A29" s="2" t="s">
        <v>61</v>
      </c>
      <c r="B29" s="3" t="s">
        <v>56</v>
      </c>
      <c r="C29" s="3" t="s">
        <v>13</v>
      </c>
      <c r="D29" s="6" t="s">
        <v>14</v>
      </c>
      <c r="E29" s="4" t="s">
        <v>15</v>
      </c>
      <c r="F29" s="3" t="s">
        <v>54</v>
      </c>
      <c r="G29" s="12">
        <v>61788</v>
      </c>
      <c r="H29" s="13">
        <v>1667640</v>
      </c>
      <c r="I29" s="14">
        <v>4</v>
      </c>
      <c r="J29" s="9">
        <v>0</v>
      </c>
      <c r="K29" s="6" t="s">
        <v>17</v>
      </c>
    </row>
    <row r="30" spans="1:11" ht="12.95">
      <c r="A30" s="2" t="s">
        <v>62</v>
      </c>
      <c r="B30" s="3" t="s">
        <v>56</v>
      </c>
      <c r="C30" s="3" t="s">
        <v>25</v>
      </c>
      <c r="D30" s="6" t="s">
        <v>14</v>
      </c>
      <c r="E30" s="4" t="s">
        <v>15</v>
      </c>
      <c r="F30" s="3" t="s">
        <v>54</v>
      </c>
      <c r="G30" s="12">
        <v>61788</v>
      </c>
      <c r="H30" s="13">
        <v>3407350</v>
      </c>
      <c r="I30" s="14">
        <v>3</v>
      </c>
      <c r="J30" s="9">
        <v>0</v>
      </c>
      <c r="K30" s="6" t="s">
        <v>17</v>
      </c>
    </row>
    <row r="31" spans="1:11" ht="12.95">
      <c r="A31" s="2" t="s">
        <v>63</v>
      </c>
      <c r="B31" s="3" t="s">
        <v>56</v>
      </c>
      <c r="C31" s="3" t="s">
        <v>25</v>
      </c>
      <c r="D31" s="6" t="s">
        <v>14</v>
      </c>
      <c r="E31" s="4" t="s">
        <v>15</v>
      </c>
      <c r="F31" s="3" t="s">
        <v>54</v>
      </c>
      <c r="G31" s="12">
        <v>61788</v>
      </c>
      <c r="H31" s="13">
        <v>1811400</v>
      </c>
      <c r="I31" s="14">
        <v>4</v>
      </c>
      <c r="J31" s="9">
        <v>0</v>
      </c>
      <c r="K31" s="6" t="s">
        <v>17</v>
      </c>
    </row>
    <row r="32" spans="1:11" ht="12.95">
      <c r="A32" s="2" t="s">
        <v>64</v>
      </c>
      <c r="B32" s="3" t="s">
        <v>56</v>
      </c>
      <c r="C32" s="3" t="s">
        <v>36</v>
      </c>
      <c r="D32" s="6" t="s">
        <v>14</v>
      </c>
      <c r="E32" s="4" t="s">
        <v>15</v>
      </c>
      <c r="F32" s="3" t="s">
        <v>65</v>
      </c>
      <c r="G32" s="12">
        <v>61788</v>
      </c>
      <c r="H32" s="13">
        <f>1486000+23000+1000+8088000+9568000+167000+25000+41000</f>
        <v>19399000</v>
      </c>
      <c r="I32" s="14">
        <v>7</v>
      </c>
      <c r="J32" s="9">
        <v>0</v>
      </c>
      <c r="K32" s="6" t="s">
        <v>17</v>
      </c>
    </row>
    <row r="33" spans="1:11" ht="12.95">
      <c r="A33" s="2" t="s">
        <v>66</v>
      </c>
      <c r="B33" s="6" t="s">
        <v>56</v>
      </c>
      <c r="C33" s="3" t="s">
        <v>25</v>
      </c>
      <c r="D33" s="6" t="s">
        <v>14</v>
      </c>
      <c r="E33" s="4" t="s">
        <v>15</v>
      </c>
      <c r="F33" s="3" t="s">
        <v>65</v>
      </c>
      <c r="G33" s="12">
        <v>61788</v>
      </c>
      <c r="H33" s="13">
        <f>1834140+760000</f>
        <v>2594140</v>
      </c>
      <c r="I33" s="14">
        <v>4</v>
      </c>
      <c r="J33" s="9">
        <v>0</v>
      </c>
      <c r="K33" s="6" t="s">
        <v>17</v>
      </c>
    </row>
    <row r="34" spans="1:11" ht="12.95">
      <c r="A34" s="2" t="s">
        <v>67</v>
      </c>
      <c r="B34" s="6" t="s">
        <v>56</v>
      </c>
      <c r="C34" s="6" t="s">
        <v>13</v>
      </c>
      <c r="D34" s="6" t="s">
        <v>14</v>
      </c>
      <c r="E34" s="4" t="s">
        <v>15</v>
      </c>
      <c r="F34" s="3" t="s">
        <v>65</v>
      </c>
      <c r="G34" s="12">
        <v>61788</v>
      </c>
      <c r="H34" s="13">
        <v>5464000</v>
      </c>
      <c r="I34" s="14">
        <v>0</v>
      </c>
      <c r="J34" s="9">
        <v>0</v>
      </c>
      <c r="K34" s="6" t="s">
        <v>17</v>
      </c>
    </row>
    <row r="35" spans="1:11" ht="12.95">
      <c r="A35" s="2" t="s">
        <v>68</v>
      </c>
      <c r="B35" s="6" t="s">
        <v>56</v>
      </c>
      <c r="C35" s="6" t="s">
        <v>33</v>
      </c>
      <c r="D35" s="6" t="s">
        <v>14</v>
      </c>
      <c r="E35" s="4" t="s">
        <v>15</v>
      </c>
      <c r="F35" s="3" t="s">
        <v>65</v>
      </c>
      <c r="G35" s="12">
        <v>61788</v>
      </c>
      <c r="H35" s="13">
        <v>0</v>
      </c>
      <c r="I35" s="14">
        <v>3</v>
      </c>
      <c r="J35" s="9">
        <v>0</v>
      </c>
      <c r="K35" s="6" t="s">
        <v>17</v>
      </c>
    </row>
    <row r="36" spans="1:11" ht="12.95">
      <c r="A36" s="2" t="s">
        <v>68</v>
      </c>
      <c r="B36" s="6" t="s">
        <v>56</v>
      </c>
      <c r="C36" s="6" t="s">
        <v>33</v>
      </c>
      <c r="D36" s="6" t="s">
        <v>14</v>
      </c>
      <c r="E36" s="4" t="s">
        <v>15</v>
      </c>
      <c r="F36" s="3" t="s">
        <v>65</v>
      </c>
      <c r="G36" s="12">
        <v>61788</v>
      </c>
      <c r="H36" s="13">
        <v>0</v>
      </c>
      <c r="I36" s="14">
        <v>3</v>
      </c>
      <c r="J36" s="9">
        <v>0</v>
      </c>
      <c r="K36" s="6" t="s">
        <v>17</v>
      </c>
    </row>
    <row r="37" spans="1:11" ht="12.95">
      <c r="A37" s="2" t="s">
        <v>69</v>
      </c>
      <c r="B37" s="6" t="s">
        <v>56</v>
      </c>
      <c r="C37" s="6" t="s">
        <v>36</v>
      </c>
      <c r="D37" s="6" t="s">
        <v>14</v>
      </c>
      <c r="E37" s="4" t="s">
        <v>15</v>
      </c>
      <c r="F37" s="3" t="s">
        <v>65</v>
      </c>
      <c r="G37" s="12">
        <v>61788</v>
      </c>
      <c r="H37" s="13">
        <v>10000000</v>
      </c>
      <c r="I37" s="14">
        <v>4</v>
      </c>
      <c r="J37" s="9">
        <v>0</v>
      </c>
      <c r="K37" s="6" t="s">
        <v>17</v>
      </c>
    </row>
    <row r="38" spans="1:11" ht="12.95">
      <c r="A38" s="2" t="s">
        <v>70</v>
      </c>
      <c r="B38" s="6" t="s">
        <v>71</v>
      </c>
      <c r="C38" s="6" t="s">
        <v>25</v>
      </c>
      <c r="D38" s="6" t="s">
        <v>14</v>
      </c>
      <c r="E38" s="4" t="s">
        <v>15</v>
      </c>
      <c r="F38" s="3" t="s">
        <v>72</v>
      </c>
      <c r="G38" s="12">
        <v>53262</v>
      </c>
      <c r="H38" s="13">
        <v>0</v>
      </c>
      <c r="I38" s="14">
        <v>8</v>
      </c>
      <c r="J38" s="9">
        <v>0</v>
      </c>
      <c r="K38" s="6" t="s">
        <v>17</v>
      </c>
    </row>
    <row r="39" spans="1:11" ht="12.95">
      <c r="A39" s="2" t="s">
        <v>70</v>
      </c>
      <c r="B39" s="6" t="s">
        <v>71</v>
      </c>
      <c r="C39" s="6" t="s">
        <v>25</v>
      </c>
      <c r="D39" s="6" t="s">
        <v>14</v>
      </c>
      <c r="E39" s="4" t="s">
        <v>15</v>
      </c>
      <c r="F39" s="3" t="s">
        <v>72</v>
      </c>
      <c r="G39" s="12">
        <v>53262</v>
      </c>
      <c r="H39" s="13">
        <v>0</v>
      </c>
      <c r="I39" s="14">
        <v>7</v>
      </c>
      <c r="J39" s="9">
        <v>0</v>
      </c>
      <c r="K39" s="6" t="s">
        <v>17</v>
      </c>
    </row>
    <row r="40" spans="1:11" ht="12.95">
      <c r="A40" s="2" t="s">
        <v>73</v>
      </c>
      <c r="B40" s="6" t="s">
        <v>71</v>
      </c>
      <c r="C40" s="6" t="s">
        <v>25</v>
      </c>
      <c r="D40" s="6" t="s">
        <v>14</v>
      </c>
      <c r="E40" s="4" t="s">
        <v>15</v>
      </c>
      <c r="F40" s="3" t="s">
        <v>72</v>
      </c>
      <c r="G40" s="12">
        <v>53262</v>
      </c>
      <c r="H40" s="13">
        <v>0</v>
      </c>
      <c r="I40" s="14">
        <v>6</v>
      </c>
      <c r="J40" s="9">
        <v>0</v>
      </c>
      <c r="K40" s="6" t="s">
        <v>17</v>
      </c>
    </row>
    <row r="41" spans="1:11" ht="12.95">
      <c r="A41" s="2" t="s">
        <v>74</v>
      </c>
      <c r="B41" s="6" t="s">
        <v>71</v>
      </c>
      <c r="C41" s="3" t="s">
        <v>36</v>
      </c>
      <c r="D41" s="6" t="s">
        <v>14</v>
      </c>
      <c r="E41" s="4" t="s">
        <v>15</v>
      </c>
      <c r="F41" s="3" t="s">
        <v>72</v>
      </c>
      <c r="G41" s="12">
        <v>53262</v>
      </c>
      <c r="H41" s="13">
        <v>567000</v>
      </c>
      <c r="I41" s="14">
        <v>3</v>
      </c>
      <c r="J41" s="9">
        <v>0</v>
      </c>
      <c r="K41" s="6" t="s">
        <v>17</v>
      </c>
    </row>
    <row r="42" spans="1:11" ht="12.95">
      <c r="A42" s="2" t="s">
        <v>75</v>
      </c>
      <c r="B42" s="6" t="s">
        <v>71</v>
      </c>
      <c r="C42" s="3" t="s">
        <v>36</v>
      </c>
      <c r="D42" s="6" t="s">
        <v>14</v>
      </c>
      <c r="E42" s="4" t="s">
        <v>15</v>
      </c>
      <c r="F42" s="3" t="s">
        <v>72</v>
      </c>
      <c r="G42" s="12">
        <v>53262</v>
      </c>
      <c r="H42" s="13">
        <v>0</v>
      </c>
      <c r="I42" s="14">
        <v>5</v>
      </c>
      <c r="J42" s="9">
        <v>0</v>
      </c>
      <c r="K42" s="6" t="s">
        <v>17</v>
      </c>
    </row>
    <row r="43" spans="1:11" ht="12.95">
      <c r="A43" s="2" t="s">
        <v>76</v>
      </c>
      <c r="B43" s="6" t="s">
        <v>71</v>
      </c>
      <c r="C43" s="3" t="s">
        <v>22</v>
      </c>
      <c r="D43" s="6" t="s">
        <v>14</v>
      </c>
      <c r="E43" s="4" t="s">
        <v>15</v>
      </c>
      <c r="F43" s="3" t="s">
        <v>72</v>
      </c>
      <c r="G43" s="12">
        <v>53262</v>
      </c>
      <c r="H43" s="13">
        <v>492920</v>
      </c>
      <c r="I43" s="14">
        <v>11</v>
      </c>
      <c r="J43" s="9">
        <v>0</v>
      </c>
      <c r="K43" s="6" t="s">
        <v>17</v>
      </c>
    </row>
    <row r="44" spans="1:11" ht="12.95">
      <c r="A44" s="2" t="s">
        <v>77</v>
      </c>
      <c r="B44" s="6" t="s">
        <v>71</v>
      </c>
      <c r="C44" s="3" t="s">
        <v>22</v>
      </c>
      <c r="D44" s="6" t="s">
        <v>14</v>
      </c>
      <c r="E44" s="4" t="s">
        <v>15</v>
      </c>
      <c r="F44" s="3" t="s">
        <v>72</v>
      </c>
      <c r="G44" s="12">
        <v>53262</v>
      </c>
      <c r="H44" s="13">
        <v>343390</v>
      </c>
      <c r="I44" s="14">
        <v>3</v>
      </c>
      <c r="J44" s="9">
        <v>0</v>
      </c>
      <c r="K44" s="6" t="s">
        <v>17</v>
      </c>
    </row>
    <row r="45" spans="1:11" ht="12.95">
      <c r="A45" s="2" t="s">
        <v>78</v>
      </c>
      <c r="B45" s="6" t="s">
        <v>71</v>
      </c>
      <c r="C45" s="3" t="s">
        <v>22</v>
      </c>
      <c r="D45" s="6" t="s">
        <v>14</v>
      </c>
      <c r="E45" s="4" t="s">
        <v>15</v>
      </c>
      <c r="F45" s="3" t="s">
        <v>72</v>
      </c>
      <c r="G45" s="12">
        <v>53262</v>
      </c>
      <c r="H45" s="13">
        <v>423790</v>
      </c>
      <c r="I45" s="14">
        <v>4</v>
      </c>
      <c r="J45" s="9">
        <v>0</v>
      </c>
      <c r="K45" s="6" t="s">
        <v>17</v>
      </c>
    </row>
    <row r="46" spans="1:11" ht="12.95">
      <c r="A46" s="2" t="s">
        <v>79</v>
      </c>
      <c r="B46" s="6" t="s">
        <v>71</v>
      </c>
      <c r="C46" s="6" t="s">
        <v>22</v>
      </c>
      <c r="D46" s="6" t="s">
        <v>14</v>
      </c>
      <c r="E46" s="4" t="s">
        <v>15</v>
      </c>
      <c r="F46" s="3" t="s">
        <v>72</v>
      </c>
      <c r="G46" s="12">
        <v>53262</v>
      </c>
      <c r="H46" s="13">
        <v>0</v>
      </c>
      <c r="I46" s="14">
        <v>0</v>
      </c>
      <c r="J46" s="9">
        <v>0</v>
      </c>
      <c r="K46" s="6" t="s">
        <v>17</v>
      </c>
    </row>
    <row r="47" spans="1:11" ht="12.95">
      <c r="A47" s="2" t="s">
        <v>80</v>
      </c>
      <c r="B47" s="6" t="s">
        <v>71</v>
      </c>
      <c r="C47" s="6" t="s">
        <v>22</v>
      </c>
      <c r="D47" s="6" t="s">
        <v>14</v>
      </c>
      <c r="E47" s="4" t="s">
        <v>15</v>
      </c>
      <c r="F47" s="3" t="s">
        <v>72</v>
      </c>
      <c r="G47" s="12">
        <v>53262</v>
      </c>
      <c r="H47" s="13">
        <v>0</v>
      </c>
      <c r="I47" s="14">
        <v>0</v>
      </c>
      <c r="J47" s="9">
        <v>0</v>
      </c>
      <c r="K47" s="6" t="s">
        <v>17</v>
      </c>
    </row>
    <row r="48" spans="1:11" ht="12.95">
      <c r="A48" s="2" t="s">
        <v>81</v>
      </c>
      <c r="B48" s="6" t="s">
        <v>71</v>
      </c>
      <c r="C48" s="6" t="s">
        <v>22</v>
      </c>
      <c r="D48" s="6" t="s">
        <v>14</v>
      </c>
      <c r="E48" s="4" t="s">
        <v>15</v>
      </c>
      <c r="F48" s="3" t="s">
        <v>72</v>
      </c>
      <c r="G48" s="12">
        <v>53262</v>
      </c>
      <c r="H48" s="13">
        <v>0</v>
      </c>
      <c r="I48" s="14">
        <v>0</v>
      </c>
      <c r="J48" s="9">
        <v>0</v>
      </c>
      <c r="K48" s="6" t="s">
        <v>17</v>
      </c>
    </row>
    <row r="49" spans="1:11" ht="12.95">
      <c r="A49" s="2" t="s">
        <v>82</v>
      </c>
      <c r="B49" s="6" t="s">
        <v>71</v>
      </c>
      <c r="C49" s="6" t="s">
        <v>22</v>
      </c>
      <c r="D49" s="6" t="s">
        <v>14</v>
      </c>
      <c r="E49" s="4" t="s">
        <v>15</v>
      </c>
      <c r="F49" s="3" t="s">
        <v>72</v>
      </c>
      <c r="G49" s="12">
        <v>53262</v>
      </c>
      <c r="H49" s="13">
        <v>0</v>
      </c>
      <c r="I49" s="14">
        <v>0</v>
      </c>
      <c r="J49" s="9">
        <v>0</v>
      </c>
      <c r="K49" s="6" t="s">
        <v>17</v>
      </c>
    </row>
    <row r="50" spans="1:11" ht="12.95">
      <c r="A50" s="2" t="s">
        <v>83</v>
      </c>
      <c r="B50" s="6" t="s">
        <v>71</v>
      </c>
      <c r="C50" s="6" t="s">
        <v>22</v>
      </c>
      <c r="D50" s="6" t="s">
        <v>14</v>
      </c>
      <c r="E50" s="4" t="s">
        <v>15</v>
      </c>
      <c r="F50" s="3" t="s">
        <v>72</v>
      </c>
      <c r="G50" s="12">
        <v>53262</v>
      </c>
      <c r="H50" s="13">
        <v>0</v>
      </c>
      <c r="I50" s="14">
        <v>0</v>
      </c>
      <c r="J50" s="9">
        <v>0</v>
      </c>
      <c r="K50" s="6" t="s">
        <v>17</v>
      </c>
    </row>
    <row r="51" spans="1:11" ht="12.95">
      <c r="A51" s="2" t="s">
        <v>84</v>
      </c>
      <c r="B51" s="6" t="s">
        <v>71</v>
      </c>
      <c r="C51" s="6" t="s">
        <v>25</v>
      </c>
      <c r="D51" s="6" t="s">
        <v>14</v>
      </c>
      <c r="E51" s="4" t="s">
        <v>15</v>
      </c>
      <c r="F51" s="3" t="s">
        <v>72</v>
      </c>
      <c r="G51" s="12">
        <v>53262</v>
      </c>
      <c r="H51" s="13">
        <v>7783800</v>
      </c>
      <c r="I51" s="14">
        <v>4</v>
      </c>
      <c r="J51" s="9">
        <v>0</v>
      </c>
      <c r="K51" s="6" t="s">
        <v>17</v>
      </c>
    </row>
    <row r="52" spans="1:11" ht="12.95">
      <c r="A52" s="2" t="s">
        <v>85</v>
      </c>
      <c r="B52" s="6" t="s">
        <v>71</v>
      </c>
      <c r="C52" s="6" t="s">
        <v>30</v>
      </c>
      <c r="D52" s="6" t="s">
        <v>14</v>
      </c>
      <c r="E52" s="4" t="s">
        <v>15</v>
      </c>
      <c r="F52" s="3" t="s">
        <v>72</v>
      </c>
      <c r="G52" s="12">
        <v>53262</v>
      </c>
      <c r="H52" s="13">
        <f>100000+67400+71540+76150+45000+278780+428450+126300</f>
        <v>1193620</v>
      </c>
      <c r="I52" s="14">
        <v>3</v>
      </c>
      <c r="J52" s="9">
        <v>0</v>
      </c>
      <c r="K52" s="6" t="s">
        <v>17</v>
      </c>
    </row>
    <row r="53" spans="1:11" ht="12.95">
      <c r="A53" s="2" t="s">
        <v>86</v>
      </c>
      <c r="B53" s="6" t="s">
        <v>71</v>
      </c>
      <c r="C53" s="6" t="s">
        <v>30</v>
      </c>
      <c r="D53" s="6" t="s">
        <v>14</v>
      </c>
      <c r="E53" s="4" t="s">
        <v>15</v>
      </c>
      <c r="F53" s="3" t="s">
        <v>72</v>
      </c>
      <c r="G53" s="12">
        <v>53262</v>
      </c>
      <c r="H53" s="13">
        <f>70000+179970</f>
        <v>249970</v>
      </c>
      <c r="I53" s="14">
        <v>3</v>
      </c>
      <c r="J53" s="9">
        <v>0</v>
      </c>
      <c r="K53" s="6" t="s">
        <v>17</v>
      </c>
    </row>
    <row r="54" spans="1:11" ht="12.95">
      <c r="A54" s="2" t="s">
        <v>87</v>
      </c>
      <c r="B54" s="6" t="s">
        <v>71</v>
      </c>
      <c r="C54" s="6" t="s">
        <v>30</v>
      </c>
      <c r="D54" s="6" t="s">
        <v>14</v>
      </c>
      <c r="E54" s="4" t="s">
        <v>15</v>
      </c>
      <c r="F54" s="3" t="s">
        <v>72</v>
      </c>
      <c r="G54" s="12">
        <v>53262</v>
      </c>
      <c r="H54" s="13">
        <f>17500+146560</f>
        <v>164060</v>
      </c>
      <c r="I54" s="14">
        <v>7</v>
      </c>
      <c r="J54" s="9">
        <v>0</v>
      </c>
      <c r="K54" s="6" t="s">
        <v>17</v>
      </c>
    </row>
    <row r="55" spans="1:11" ht="12.95">
      <c r="A55" s="2" t="s">
        <v>88</v>
      </c>
      <c r="B55" s="6" t="s">
        <v>71</v>
      </c>
      <c r="C55" s="6" t="s">
        <v>30</v>
      </c>
      <c r="D55" s="6" t="s">
        <v>14</v>
      </c>
      <c r="E55" s="4" t="s">
        <v>15</v>
      </c>
      <c r="F55" s="3" t="s">
        <v>72</v>
      </c>
      <c r="G55" s="12">
        <v>53262</v>
      </c>
      <c r="H55" s="13">
        <v>0</v>
      </c>
      <c r="I55" s="14">
        <v>3</v>
      </c>
      <c r="J55" s="9">
        <v>0</v>
      </c>
      <c r="K55" s="6" t="s">
        <v>17</v>
      </c>
    </row>
    <row r="56" spans="1:11" ht="12.95">
      <c r="A56" s="2" t="s">
        <v>89</v>
      </c>
      <c r="B56" s="6" t="s">
        <v>71</v>
      </c>
      <c r="C56" s="6" t="s">
        <v>30</v>
      </c>
      <c r="D56" s="6" t="s">
        <v>14</v>
      </c>
      <c r="E56" s="4" t="s">
        <v>15</v>
      </c>
      <c r="F56" s="3" t="s">
        <v>72</v>
      </c>
      <c r="G56" s="12">
        <v>53262</v>
      </c>
      <c r="H56" s="13">
        <v>0</v>
      </c>
      <c r="I56" s="14">
        <v>4</v>
      </c>
      <c r="J56" s="9">
        <v>0</v>
      </c>
      <c r="K56" s="6" t="s">
        <v>17</v>
      </c>
    </row>
    <row r="57" spans="1:11" ht="12.95">
      <c r="A57" s="2" t="s">
        <v>90</v>
      </c>
      <c r="B57" s="6" t="s">
        <v>71</v>
      </c>
      <c r="C57" s="6" t="s">
        <v>30</v>
      </c>
      <c r="D57" s="6" t="s">
        <v>14</v>
      </c>
      <c r="E57" s="4" t="s">
        <v>15</v>
      </c>
      <c r="F57" s="3" t="s">
        <v>72</v>
      </c>
      <c r="G57" s="12">
        <v>53262</v>
      </c>
      <c r="H57" s="13">
        <v>0</v>
      </c>
      <c r="I57" s="14">
        <v>2</v>
      </c>
      <c r="J57" s="9">
        <v>0</v>
      </c>
      <c r="K57" s="6" t="s">
        <v>17</v>
      </c>
    </row>
    <row r="58" spans="1:11" ht="12.95">
      <c r="A58" s="2" t="s">
        <v>90</v>
      </c>
      <c r="B58" s="6" t="s">
        <v>71</v>
      </c>
      <c r="C58" s="6" t="s">
        <v>30</v>
      </c>
      <c r="D58" s="6" t="s">
        <v>14</v>
      </c>
      <c r="E58" s="4" t="s">
        <v>15</v>
      </c>
      <c r="F58" s="3" t="s">
        <v>72</v>
      </c>
      <c r="G58" s="12">
        <v>53262</v>
      </c>
      <c r="H58" s="13">
        <v>0</v>
      </c>
      <c r="I58" s="14">
        <v>2</v>
      </c>
      <c r="J58" s="9">
        <v>0</v>
      </c>
      <c r="K58" s="6" t="s">
        <v>17</v>
      </c>
    </row>
    <row r="59" spans="1:11" ht="12.95">
      <c r="A59" s="2" t="s">
        <v>70</v>
      </c>
      <c r="B59" s="6" t="s">
        <v>71</v>
      </c>
      <c r="C59" s="6" t="s">
        <v>25</v>
      </c>
      <c r="D59" s="6" t="s">
        <v>14</v>
      </c>
      <c r="E59" s="4" t="s">
        <v>15</v>
      </c>
      <c r="F59" s="3" t="s">
        <v>72</v>
      </c>
      <c r="G59" s="12">
        <v>53262</v>
      </c>
      <c r="H59" s="13">
        <v>0</v>
      </c>
      <c r="I59" s="14">
        <v>6</v>
      </c>
      <c r="J59" s="9">
        <v>0</v>
      </c>
      <c r="K59" s="6" t="s">
        <v>17</v>
      </c>
    </row>
    <row r="60" spans="1:11" ht="12.95">
      <c r="A60" s="2" t="s">
        <v>91</v>
      </c>
      <c r="B60" s="6" t="s">
        <v>71</v>
      </c>
      <c r="C60" s="6" t="s">
        <v>36</v>
      </c>
      <c r="D60" s="6" t="s">
        <v>14</v>
      </c>
      <c r="E60" s="4" t="s">
        <v>15</v>
      </c>
      <c r="F60" s="3" t="s">
        <v>72</v>
      </c>
      <c r="G60" s="12">
        <v>53262</v>
      </c>
      <c r="H60" s="13">
        <v>0</v>
      </c>
      <c r="I60" s="14">
        <v>3</v>
      </c>
      <c r="J60" s="9">
        <v>0</v>
      </c>
      <c r="K60" s="6" t="s">
        <v>17</v>
      </c>
    </row>
    <row r="61" spans="1:11" ht="12.95">
      <c r="A61" s="2" t="s">
        <v>92</v>
      </c>
      <c r="B61" s="6" t="s">
        <v>71</v>
      </c>
      <c r="C61" s="6" t="s">
        <v>22</v>
      </c>
      <c r="D61" s="6" t="s">
        <v>14</v>
      </c>
      <c r="E61" s="4" t="s">
        <v>15</v>
      </c>
      <c r="F61" s="3" t="s">
        <v>72</v>
      </c>
      <c r="G61" s="12">
        <v>53262</v>
      </c>
      <c r="H61" s="13">
        <v>0</v>
      </c>
      <c r="I61" s="14">
        <v>0</v>
      </c>
      <c r="J61" s="9">
        <v>0</v>
      </c>
      <c r="K61" s="6" t="s">
        <v>17</v>
      </c>
    </row>
    <row r="62" spans="1:11" ht="12.95">
      <c r="A62" s="2" t="s">
        <v>93</v>
      </c>
      <c r="B62" s="6" t="s">
        <v>71</v>
      </c>
      <c r="C62" s="6" t="s">
        <v>22</v>
      </c>
      <c r="D62" s="6" t="s">
        <v>14</v>
      </c>
      <c r="E62" s="4" t="s">
        <v>15</v>
      </c>
      <c r="F62" s="3" t="s">
        <v>72</v>
      </c>
      <c r="G62" s="12">
        <v>53262</v>
      </c>
      <c r="H62" s="13">
        <v>0</v>
      </c>
      <c r="I62" s="14">
        <v>0</v>
      </c>
      <c r="J62" s="9">
        <v>0</v>
      </c>
      <c r="K62" s="6" t="s">
        <v>17</v>
      </c>
    </row>
    <row r="63" spans="1:11" ht="12.95">
      <c r="A63" s="2" t="s">
        <v>94</v>
      </c>
      <c r="B63" s="6" t="s">
        <v>71</v>
      </c>
      <c r="C63" s="6" t="s">
        <v>22</v>
      </c>
      <c r="D63" s="6" t="s">
        <v>14</v>
      </c>
      <c r="E63" s="4" t="s">
        <v>15</v>
      </c>
      <c r="F63" s="3" t="s">
        <v>72</v>
      </c>
      <c r="G63" s="12">
        <v>53262</v>
      </c>
      <c r="H63" s="13">
        <v>0</v>
      </c>
      <c r="I63" s="14">
        <v>0</v>
      </c>
      <c r="J63" s="9">
        <v>0</v>
      </c>
      <c r="K63" s="6" t="s">
        <v>17</v>
      </c>
    </row>
    <row r="64" spans="1:11" ht="12.95">
      <c r="A64" s="2" t="s">
        <v>94</v>
      </c>
      <c r="B64" s="6" t="s">
        <v>71</v>
      </c>
      <c r="C64" s="6" t="s">
        <v>22</v>
      </c>
      <c r="D64" s="6" t="s">
        <v>14</v>
      </c>
      <c r="E64" s="4" t="s">
        <v>15</v>
      </c>
      <c r="F64" s="3" t="s">
        <v>72</v>
      </c>
      <c r="G64" s="12">
        <v>53262</v>
      </c>
      <c r="H64" s="13">
        <v>0</v>
      </c>
      <c r="I64" s="14">
        <v>0</v>
      </c>
      <c r="J64" s="9">
        <v>0</v>
      </c>
      <c r="K64" s="6" t="s">
        <v>17</v>
      </c>
    </row>
    <row r="65" spans="1:11" ht="12.95">
      <c r="A65" s="2" t="s">
        <v>95</v>
      </c>
      <c r="B65" s="6" t="s">
        <v>71</v>
      </c>
      <c r="C65" s="6" t="s">
        <v>25</v>
      </c>
      <c r="D65" s="6" t="s">
        <v>14</v>
      </c>
      <c r="E65" s="4" t="s">
        <v>15</v>
      </c>
      <c r="F65" s="3" t="s">
        <v>72</v>
      </c>
      <c r="G65" s="12">
        <v>53262</v>
      </c>
      <c r="H65" s="13">
        <v>0</v>
      </c>
      <c r="I65" s="14">
        <v>5</v>
      </c>
      <c r="J65" s="9">
        <v>0</v>
      </c>
      <c r="K65" s="6" t="s">
        <v>17</v>
      </c>
    </row>
    <row r="66" spans="1:11" ht="12.95">
      <c r="A66" s="2" t="s">
        <v>89</v>
      </c>
      <c r="B66" s="6" t="s">
        <v>71</v>
      </c>
      <c r="C66" s="6" t="s">
        <v>30</v>
      </c>
      <c r="D66" s="6" t="s">
        <v>14</v>
      </c>
      <c r="E66" s="4" t="s">
        <v>15</v>
      </c>
      <c r="F66" s="3" t="s">
        <v>72</v>
      </c>
      <c r="G66" s="12">
        <v>53262</v>
      </c>
      <c r="H66" s="13">
        <v>0</v>
      </c>
      <c r="I66" s="14">
        <v>5</v>
      </c>
      <c r="J66" s="9">
        <v>0</v>
      </c>
      <c r="K66" s="6" t="s">
        <v>17</v>
      </c>
    </row>
    <row r="67" spans="1:11" ht="12.95">
      <c r="A67" s="2" t="s">
        <v>96</v>
      </c>
      <c r="B67" s="6" t="s">
        <v>71</v>
      </c>
      <c r="C67" s="6" t="s">
        <v>36</v>
      </c>
      <c r="D67" s="6" t="s">
        <v>14</v>
      </c>
      <c r="E67" s="4" t="s">
        <v>15</v>
      </c>
      <c r="F67" s="3" t="s">
        <v>72</v>
      </c>
      <c r="G67" s="12">
        <v>53262</v>
      </c>
      <c r="H67" s="13">
        <v>335000</v>
      </c>
      <c r="I67" s="14">
        <v>3</v>
      </c>
      <c r="J67" s="9">
        <v>0</v>
      </c>
      <c r="K67" s="6" t="s">
        <v>17</v>
      </c>
    </row>
    <row r="68" spans="1:11" ht="12.95">
      <c r="A68" s="2" t="s">
        <v>97</v>
      </c>
      <c r="B68" s="6" t="s">
        <v>71</v>
      </c>
      <c r="C68" s="6" t="s">
        <v>30</v>
      </c>
      <c r="D68" s="6" t="s">
        <v>14</v>
      </c>
      <c r="E68" s="4" t="s">
        <v>15</v>
      </c>
      <c r="F68" s="3" t="s">
        <v>72</v>
      </c>
      <c r="G68" s="12">
        <v>53262</v>
      </c>
      <c r="H68" s="13">
        <v>0</v>
      </c>
      <c r="I68" s="14">
        <v>2</v>
      </c>
      <c r="J68" s="9">
        <v>0</v>
      </c>
      <c r="K68" s="6" t="s">
        <v>17</v>
      </c>
    </row>
  </sheetData>
  <hyperlinks>
    <hyperlink ref="E2" r:id="rId1" xr:uid="{1A671595-FEBE-4D47-95BE-CA3CD89B48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Hatton</dc:creator>
  <cp:keywords/>
  <dc:description/>
  <cp:lastModifiedBy>Chris James</cp:lastModifiedBy>
  <cp:revision/>
  <dcterms:created xsi:type="dcterms:W3CDTF">2024-08-09T08:11:47Z</dcterms:created>
  <dcterms:modified xsi:type="dcterms:W3CDTF">2024-10-30T11:17:41Z</dcterms:modified>
  <cp:category/>
  <cp:contentStatus/>
</cp:coreProperties>
</file>